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25" windowHeight="1084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0" i="2"/>
  <c r="D17" i="2"/>
  <c r="C20" i="2"/>
  <c r="E20" i="2"/>
  <c r="C17" i="2"/>
  <c r="C26" i="2"/>
  <c r="C23" i="2"/>
  <c r="E18" i="2"/>
  <c r="E21" i="2"/>
  <c r="E24" i="2"/>
  <c r="E27" i="2"/>
  <c r="E29" i="2"/>
  <c r="E17" i="2"/>
  <c r="D26" i="2"/>
  <c r="D28" i="2" s="1"/>
  <c r="E28" i="2" s="1"/>
  <c r="D25" i="2"/>
  <c r="E25" i="2" s="1"/>
  <c r="C19" i="2"/>
  <c r="C24" i="2"/>
  <c r="D29" i="2"/>
  <c r="C29" i="2"/>
  <c r="D30" i="2"/>
  <c r="C30" i="2"/>
  <c r="D33" i="2"/>
  <c r="C33" i="2"/>
  <c r="E26" i="2" l="1"/>
  <c r="E23" i="2"/>
  <c r="D22" i="2"/>
  <c r="E22" i="2" s="1"/>
  <c r="D19" i="2"/>
  <c r="E19" i="2" s="1"/>
  <c r="D15" i="2"/>
  <c r="C15" i="2"/>
  <c r="C13" i="2" s="1"/>
  <c r="C12" i="2" s="1"/>
  <c r="C28" i="2"/>
  <c r="C25" i="2"/>
  <c r="C22" i="2"/>
  <c r="C29" i="4"/>
  <c r="C26" i="4"/>
  <c r="C25" i="4"/>
  <c r="C24" i="4"/>
  <c r="C23" i="4"/>
  <c r="C20" i="4"/>
  <c r="C22" i="4"/>
  <c r="C19" i="4"/>
  <c r="D13" i="2" l="1"/>
  <c r="D12" i="2" s="1"/>
  <c r="E15" i="2"/>
  <c r="E13" i="2" s="1"/>
  <c r="E12" i="2" s="1"/>
</calcChain>
</file>

<file path=xl/sharedStrings.xml><?xml version="1.0" encoding="utf-8"?>
<sst xmlns="http://schemas.openxmlformats.org/spreadsheetml/2006/main" count="252" uniqueCount="46">
  <si>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</si>
  <si>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</si>
  <si>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</si>
  <si>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</si>
  <si>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</si>
  <si>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</si>
  <si>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</si>
  <si>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</si>
  <si>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</si>
  <si>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</si>
  <si>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</si>
  <si>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</si>
  <si>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</si>
  <si>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</si>
  <si>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</si>
  <si>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</si>
  <si>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</si>
  <si>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</si>
  <si>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</si>
  <si>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</si>
  <si>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</si>
  <si>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</si>
  <si>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</si>
  <si>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</si>
  <si>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</si>
  <si>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</si>
  <si>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</si>
  <si>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</si>
  <si>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</si>
  <si>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</si>
  <si>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</si>
  <si>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</si>
  <si>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</si>
  <si>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</si>
  <si>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</si>
  <si>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</si>
  <si>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</si>
  <si>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</si>
  <si>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</si>
  <si>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</si>
  <si>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</si>
  <si>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</si>
  <si>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</si>
  <si>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</si>
  <si>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"31"марта 2019г.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</si>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</sst>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24" sqref="D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44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43</v>
      </c>
      <c r="B9" s="21" t="s">
        <v>24</v>
      </c>
      <c r="C9" s="20" t="s">
        <v>45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96</v>
      </c>
      <c r="D11" s="9">
        <v>92</v>
      </c>
      <c r="E11" s="9">
        <v>92</v>
      </c>
    </row>
    <row r="12" spans="1:5" ht="25.5" x14ac:dyDescent="0.3">
      <c r="A12" s="12" t="s">
        <v>31</v>
      </c>
      <c r="B12" s="8" t="s">
        <v>3</v>
      </c>
      <c r="C12" s="9">
        <f>C13/C11/12</f>
        <v>52.245659722222221</v>
      </c>
      <c r="D12" s="9">
        <f t="shared" ref="D12:E12" si="0">D13/D11/12</f>
        <v>14.468251811594202</v>
      </c>
      <c r="E12" s="9">
        <f t="shared" si="0"/>
        <v>14.468251811594202</v>
      </c>
    </row>
    <row r="13" spans="1:5" ht="25.5" x14ac:dyDescent="0.3">
      <c r="A13" s="7" t="s">
        <v>12</v>
      </c>
      <c r="B13" s="8" t="s">
        <v>3</v>
      </c>
      <c r="C13" s="9">
        <f>C15+C29+C30+C31+C32+C33</f>
        <v>60187</v>
      </c>
      <c r="D13" s="9">
        <f t="shared" ref="D13:E13" si="1">D15+D29+D30+D31+D32+D33</f>
        <v>15972.95</v>
      </c>
      <c r="E13" s="9">
        <f t="shared" si="1"/>
        <v>15972.95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C17+C20+C23+C26</f>
        <v>50965</v>
      </c>
      <c r="D15" s="9">
        <f>D17+D20+D23+D26</f>
        <v>12606.95</v>
      </c>
      <c r="E15" s="9">
        <f>D15</f>
        <v>12606.95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f>4897+200</f>
        <v>5097</v>
      </c>
      <c r="D17" s="9">
        <f>C17/4</f>
        <v>1274.25</v>
      </c>
      <c r="E17" s="9">
        <f>D17</f>
        <v>1274.25</v>
      </c>
    </row>
    <row r="18" spans="1:5" x14ac:dyDescent="0.3">
      <c r="A18" s="12" t="s">
        <v>5</v>
      </c>
      <c r="B18" s="13" t="s">
        <v>4</v>
      </c>
      <c r="C18" s="9">
        <v>4.75</v>
      </c>
      <c r="D18" s="9">
        <v>4.75</v>
      </c>
      <c r="E18" s="9">
        <f t="shared" ref="E18:E29" si="2">D18</f>
        <v>4.75</v>
      </c>
    </row>
    <row r="19" spans="1:5" ht="21.95" customHeight="1" x14ac:dyDescent="0.3">
      <c r="A19" s="12" t="s">
        <v>38</v>
      </c>
      <c r="B19" s="8" t="s">
        <v>39</v>
      </c>
      <c r="C19" s="18">
        <f>C17/C18/12</f>
        <v>89.421052631578945</v>
      </c>
      <c r="D19" s="18">
        <f>D17/D18/3</f>
        <v>89.421052631578945</v>
      </c>
      <c r="E19" s="9">
        <f t="shared" si="2"/>
        <v>89.421052631578945</v>
      </c>
    </row>
    <row r="20" spans="1:5" ht="25.5" x14ac:dyDescent="0.3">
      <c r="A20" s="9" t="s">
        <v>28</v>
      </c>
      <c r="B20" s="8" t="s">
        <v>3</v>
      </c>
      <c r="C20" s="9">
        <f>20322+994+7765+639+428</f>
        <v>30148</v>
      </c>
      <c r="D20" s="9">
        <f>C20/4</f>
        <v>7537</v>
      </c>
      <c r="E20" s="9">
        <f t="shared" si="2"/>
        <v>7537</v>
      </c>
    </row>
    <row r="21" spans="1:5" x14ac:dyDescent="0.3">
      <c r="A21" s="12" t="s">
        <v>5</v>
      </c>
      <c r="B21" s="13" t="s">
        <v>4</v>
      </c>
      <c r="C21" s="9">
        <v>16.399999999999999</v>
      </c>
      <c r="D21" s="9">
        <v>16.399999999999999</v>
      </c>
      <c r="E21" s="9">
        <f t="shared" si="2"/>
        <v>16.399999999999999</v>
      </c>
    </row>
    <row r="22" spans="1:5" ht="21.95" customHeight="1" x14ac:dyDescent="0.3">
      <c r="A22" s="12" t="s">
        <v>38</v>
      </c>
      <c r="B22" s="8" t="s">
        <v>39</v>
      </c>
      <c r="C22" s="17">
        <f>C20/C21/12</f>
        <v>153.19105691056913</v>
      </c>
      <c r="D22" s="17">
        <f>D20/D21/3</f>
        <v>153.19105691056913</v>
      </c>
      <c r="E22" s="9">
        <f t="shared" si="2"/>
        <v>153.19105691056913</v>
      </c>
    </row>
    <row r="23" spans="1:5" ht="39" x14ac:dyDescent="0.3">
      <c r="A23" s="16" t="s">
        <v>33</v>
      </c>
      <c r="B23" s="8" t="s">
        <v>3</v>
      </c>
      <c r="C23" s="9">
        <f>2480+3659+100</f>
        <v>6239</v>
      </c>
      <c r="D23" s="9">
        <f>C23/4-134.3</f>
        <v>1425.45</v>
      </c>
      <c r="E23" s="9">
        <f t="shared" si="2"/>
        <v>1425.45</v>
      </c>
    </row>
    <row r="24" spans="1:5" x14ac:dyDescent="0.3">
      <c r="A24" s="12" t="s">
        <v>5</v>
      </c>
      <c r="B24" s="13" t="s">
        <v>4</v>
      </c>
      <c r="C24" s="9">
        <f>4.75+2.75</f>
        <v>7.5</v>
      </c>
      <c r="D24" s="9">
        <v>7.5</v>
      </c>
      <c r="E24" s="9">
        <f t="shared" si="2"/>
        <v>7.5</v>
      </c>
    </row>
    <row r="25" spans="1:5" ht="21.95" customHeight="1" x14ac:dyDescent="0.3">
      <c r="A25" s="12" t="s">
        <v>38</v>
      </c>
      <c r="B25" s="8" t="s">
        <v>39</v>
      </c>
      <c r="C25" s="17">
        <f>C23/C24/12</f>
        <v>69.322222222222223</v>
      </c>
      <c r="D25" s="17">
        <f>D23/D24/3</f>
        <v>63.353333333333332</v>
      </c>
      <c r="E25" s="9">
        <f t="shared" si="2"/>
        <v>63.353333333333332</v>
      </c>
    </row>
    <row r="26" spans="1:5" ht="25.5" x14ac:dyDescent="0.3">
      <c r="A26" s="9" t="s">
        <v>29</v>
      </c>
      <c r="B26" s="8" t="s">
        <v>3</v>
      </c>
      <c r="C26" s="9">
        <f>9381+100</f>
        <v>9481</v>
      </c>
      <c r="D26" s="9">
        <f>C26/4</f>
        <v>2370.25</v>
      </c>
      <c r="E26" s="9">
        <f t="shared" si="2"/>
        <v>2370.25</v>
      </c>
    </row>
    <row r="27" spans="1:5" x14ac:dyDescent="0.3">
      <c r="A27" s="12" t="s">
        <v>5</v>
      </c>
      <c r="B27" s="13" t="s">
        <v>4</v>
      </c>
      <c r="C27" s="9">
        <v>14.5</v>
      </c>
      <c r="D27" s="9">
        <v>14.5</v>
      </c>
      <c r="E27" s="9">
        <f t="shared" si="2"/>
        <v>14.5</v>
      </c>
    </row>
    <row r="28" spans="1:5" ht="21.95" customHeight="1" x14ac:dyDescent="0.3">
      <c r="A28" s="12" t="s">
        <v>38</v>
      </c>
      <c r="B28" s="8" t="s">
        <v>39</v>
      </c>
      <c r="C28" s="17">
        <f>C26/C27/12</f>
        <v>54.488505747126432</v>
      </c>
      <c r="D28" s="17">
        <f>D26/D27/3</f>
        <v>54.488505747126432</v>
      </c>
      <c r="E28" s="9">
        <f t="shared" si="2"/>
        <v>54.488505747126432</v>
      </c>
    </row>
    <row r="29" spans="1:5" ht="25.5" x14ac:dyDescent="0.3">
      <c r="A29" s="7" t="s">
        <v>6</v>
      </c>
      <c r="B29" s="8" t="s">
        <v>3</v>
      </c>
      <c r="C29" s="9">
        <f>371+1999+25+197+201+1153+13+114+100+551+9+51+514</f>
        <v>5298</v>
      </c>
      <c r="D29" s="9">
        <f>96+492+7+48+28+273+4+28+26+151+2+13+248</f>
        <v>1416</v>
      </c>
      <c r="E29" s="9">
        <f t="shared" si="2"/>
        <v>1416</v>
      </c>
    </row>
    <row r="30" spans="1:5" ht="36.75" x14ac:dyDescent="0.3">
      <c r="A30" s="14" t="s">
        <v>7</v>
      </c>
      <c r="B30" s="8" t="s">
        <v>3</v>
      </c>
      <c r="C30" s="9">
        <f>900+410</f>
        <v>1310</v>
      </c>
      <c r="D30" s="9">
        <f>179+74</f>
        <v>253</v>
      </c>
      <c r="E30" s="9">
        <v>253</v>
      </c>
    </row>
    <row r="31" spans="1:5" ht="25.5" x14ac:dyDescent="0.3">
      <c r="A31" s="14" t="s">
        <v>8</v>
      </c>
      <c r="B31" s="8" t="s">
        <v>3</v>
      </c>
      <c r="C31" s="9">
        <v>1254</v>
      </c>
      <c r="D31" s="9">
        <v>817</v>
      </c>
      <c r="E31" s="9">
        <v>817</v>
      </c>
    </row>
    <row r="32" spans="1:5" ht="36.75" x14ac:dyDescent="0.3">
      <c r="A32" s="14" t="s">
        <v>9</v>
      </c>
      <c r="B32" s="8" t="s">
        <v>3</v>
      </c>
      <c r="C32" s="9">
        <v>132</v>
      </c>
      <c r="D32" s="9">
        <v>132</v>
      </c>
      <c r="E32" s="9">
        <v>132</v>
      </c>
    </row>
    <row r="33" spans="1:5" ht="38.25" customHeight="1" x14ac:dyDescent="0.3">
      <c r="A33" s="14" t="s">
        <v>10</v>
      </c>
      <c r="B33" s="8" t="s">
        <v>3</v>
      </c>
      <c r="C33" s="9">
        <f>428+800</f>
        <v>1228</v>
      </c>
      <c r="D33" s="9">
        <f>470+278</f>
        <v>748</v>
      </c>
      <c r="E33" s="9">
        <v>748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42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41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8" workbookViewId="0">
      <selection activeCell="C30" sqref="C11: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4591.7</v>
      </c>
      <c r="D17" s="9"/>
      <c r="E17" s="9"/>
    </row>
    <row r="18" spans="1:5" x14ac:dyDescent="0.3">
      <c r="A18" s="12" t="s">
        <v>5</v>
      </c>
      <c r="B18" s="13" t="s">
        <v>4</v>
      </c>
      <c r="C18" s="9">
        <v>4.75</v>
      </c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18">
        <f>C17/C18/12</f>
        <v>80.556140350877186</v>
      </c>
      <c r="D19" s="9"/>
      <c r="E19" s="9"/>
    </row>
    <row r="20" spans="1:5" ht="25.5" x14ac:dyDescent="0.3">
      <c r="A20" s="9" t="s">
        <v>32</v>
      </c>
      <c r="B20" s="8" t="s">
        <v>3</v>
      </c>
      <c r="C20" s="9">
        <f>20211.56+1632.489+3858.698</f>
        <v>25702.747000000003</v>
      </c>
      <c r="D20" s="9"/>
      <c r="E20" s="9"/>
    </row>
    <row r="21" spans="1:5" x14ac:dyDescent="0.3">
      <c r="A21" s="12" t="s">
        <v>5</v>
      </c>
      <c r="B21" s="13" t="s">
        <v>4</v>
      </c>
      <c r="C21" s="9">
        <v>16.329999999999998</v>
      </c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17">
        <f>C20/C21/12</f>
        <v>131.16323229230457</v>
      </c>
      <c r="D22" s="9"/>
      <c r="E22" s="9"/>
    </row>
    <row r="23" spans="1:5" ht="25.5" x14ac:dyDescent="0.3">
      <c r="A23" s="9" t="s">
        <v>15</v>
      </c>
      <c r="B23" s="8" t="s">
        <v>3</v>
      </c>
      <c r="C23" s="9">
        <f>12789.619</f>
        <v>12789.619000000001</v>
      </c>
      <c r="D23" s="9"/>
      <c r="E23" s="9"/>
    </row>
    <row r="24" spans="1:5" x14ac:dyDescent="0.3">
      <c r="A24" s="12" t="s">
        <v>5</v>
      </c>
      <c r="B24" s="13" t="s">
        <v>4</v>
      </c>
      <c r="C24" s="9">
        <f>8+14.5</f>
        <v>22.5</v>
      </c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>
        <f>C23/C24/12</f>
        <v>47.368959259259263</v>
      </c>
      <c r="D25" s="9"/>
      <c r="E25" s="9"/>
    </row>
    <row r="26" spans="1:5" ht="25.5" x14ac:dyDescent="0.3">
      <c r="A26" s="7" t="s">
        <v>6</v>
      </c>
      <c r="B26" s="8" t="s">
        <v>3</v>
      </c>
      <c r="C26" s="9">
        <f>394+4684+409</f>
        <v>5487</v>
      </c>
      <c r="D26" s="9"/>
      <c r="E26" s="9"/>
    </row>
    <row r="27" spans="1:5" ht="36.75" x14ac:dyDescent="0.3">
      <c r="A27" s="14" t="s">
        <v>7</v>
      </c>
      <c r="B27" s="8" t="s">
        <v>3</v>
      </c>
      <c r="C27" s="9">
        <v>1302</v>
      </c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>
        <f>321+272</f>
        <v>593</v>
      </c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2019-06-05T06:15:27Z</dcterms:modified>
</cp:coreProperties>
</file>